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josephhall/Dropbox/Teaching/FIN 229 MSX Finance/Review Sessions/"/>
    </mc:Choice>
  </mc:AlternateContent>
  <xr:revisionPtr revIDLastSave="0" documentId="13_ncr:1_{D8B69455-BA4E-1747-8D57-6FD94D9DAF20}" xr6:coauthVersionLast="46" xr6:coauthVersionMax="46" xr10:uidLastSave="{00000000-0000-0000-0000-000000000000}"/>
  <bookViews>
    <workbookView xWindow="21100" yWindow="43700" windowWidth="35560" windowHeight="20500" xr2:uid="{00000000-000D-0000-FFFF-FFFF00000000}"/>
  </bookViews>
  <sheets>
    <sheet name="Sheet1" sheetId="1" r:id="rId1"/>
    <sheet name="Sheet2" sheetId="2" r:id="rId2"/>
  </sheets>
  <definedNames>
    <definedName name="Market_Risk_Premium">Sheet1!$B$3</definedName>
    <definedName name="Risk_Free_Rate">Sheet1!$B$1</definedName>
    <definedName name="solver_adj" localSheetId="0" hidden="1">Sheet1!$C$6</definedName>
    <definedName name="solver_adj" localSheetId="1" hidden="1">Sheet2!$C$10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itr" localSheetId="0" hidden="1">2147483647</definedName>
    <definedName name="solver_itr" localSheetId="1" hidden="1">2147483647</definedName>
    <definedName name="solver_lin" localSheetId="0" hidden="1">2</definedName>
    <definedName name="solver_lin" localSheetId="1" hidden="1">2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od" localSheetId="1" hidden="1">2147483647</definedName>
    <definedName name="solver_num" localSheetId="0" hidden="1">0</definedName>
    <definedName name="solver_num" localSheetId="1" hidden="1">0</definedName>
    <definedName name="solver_opt" localSheetId="0" hidden="1">Sheet1!$C$22</definedName>
    <definedName name="solver_opt" localSheetId="1" hidden="1">Sheet2!$A$12</definedName>
    <definedName name="solver_pre" localSheetId="0" hidden="1">0.000001</definedName>
    <definedName name="solver_pre" localSheetId="1" hidden="1">0.000001</definedName>
    <definedName name="solver_rbv" localSheetId="0" hidden="1">1</definedName>
    <definedName name="solver_rbv" localSheetId="1" hidden="1">1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3</definedName>
    <definedName name="solver_typ" localSheetId="1" hidden="1">3</definedName>
    <definedName name="solver_val" localSheetId="0" hidden="1">0.48</definedName>
    <definedName name="solver_val" localSheetId="1" hidden="1">0.06</definedName>
    <definedName name="solver_ver" localSheetId="0" hidden="1">2</definedName>
    <definedName name="solver_ver" localSheetId="1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1" l="1"/>
  <c r="B3" i="1"/>
  <c r="B7" i="1" s="1"/>
  <c r="B25" i="1" s="1"/>
  <c r="A15" i="2"/>
  <c r="A12" i="2"/>
  <c r="B16" i="1"/>
  <c r="B12" i="1"/>
  <c r="B18" i="1" s="1"/>
  <c r="B20" i="1" s="1"/>
  <c r="B23" i="1" l="1"/>
  <c r="B21" i="1"/>
  <c r="B26" i="1"/>
  <c r="C7" i="1"/>
  <c r="C25" i="1" s="1"/>
  <c r="C26" i="1"/>
  <c r="C16" i="1"/>
  <c r="C12" i="1"/>
  <c r="B28" i="1" l="1"/>
  <c r="C18" i="1"/>
  <c r="C20" i="1" s="1"/>
  <c r="C23" i="1" s="1"/>
  <c r="C21" i="1" l="1"/>
  <c r="C22" i="1" s="1"/>
  <c r="C28" i="1" l="1"/>
</calcChain>
</file>

<file path=xl/sharedStrings.xml><?xml version="1.0" encoding="utf-8"?>
<sst xmlns="http://schemas.openxmlformats.org/spreadsheetml/2006/main" count="50" uniqueCount="46">
  <si>
    <t>Risk-Free Rate</t>
  </si>
  <si>
    <t>Market Risk Premium</t>
  </si>
  <si>
    <t>Equity Beta</t>
  </si>
  <si>
    <t>Company A</t>
  </si>
  <si>
    <t>Company B</t>
  </si>
  <si>
    <t>Stock Price</t>
  </si>
  <si>
    <t>Shares Outstanding</t>
  </si>
  <si>
    <t>Market Capitalization</t>
  </si>
  <si>
    <t>Debt</t>
  </si>
  <si>
    <t>Cash</t>
  </si>
  <si>
    <t>Net Debt</t>
  </si>
  <si>
    <t>Enterprise Value</t>
  </si>
  <si>
    <t>Equity/EV</t>
  </si>
  <si>
    <t>Debt Beta</t>
  </si>
  <si>
    <t>Unlevered Beta</t>
  </si>
  <si>
    <t>Equity Cost of Capital</t>
  </si>
  <si>
    <t>AKA "Return on Equity"</t>
  </si>
  <si>
    <t>Debt/EV</t>
  </si>
  <si>
    <t xml:space="preserve">&lt;- This is comparable across companies </t>
  </si>
  <si>
    <t xml:space="preserve">&lt;- This can be measured using stock price data </t>
  </si>
  <si>
    <t>Tax Rate</t>
  </si>
  <si>
    <t>WACC</t>
  </si>
  <si>
    <t>Debt Cost of Capital</t>
  </si>
  <si>
    <t>Market Expected Return</t>
  </si>
  <si>
    <t xml:space="preserve">Assume debt is risk-free for both firms </t>
  </si>
  <si>
    <t>Ru</t>
  </si>
  <si>
    <t>re</t>
  </si>
  <si>
    <t>D/(D+E)</t>
  </si>
  <si>
    <t>E/(D+E)</t>
  </si>
  <si>
    <t>rd</t>
  </si>
  <si>
    <t xml:space="preserve">Where to find these in the real world: </t>
  </si>
  <si>
    <t>Equity E</t>
  </si>
  <si>
    <t xml:space="preserve">Market Capitalization </t>
  </si>
  <si>
    <t>Debt D</t>
  </si>
  <si>
    <t xml:space="preserve">Net Debt </t>
  </si>
  <si>
    <t>Return on Debt</t>
  </si>
  <si>
    <t>Yield to Maturity less Probability of default (P(default) often assumed = 0)</t>
  </si>
  <si>
    <t xml:space="preserve">Return on Equity </t>
  </si>
  <si>
    <t>Calculated using CAPM and a regression of the market return on your equity return (to get the Beta)</t>
  </si>
  <si>
    <t>Ru and WACC</t>
  </si>
  <si>
    <t xml:space="preserve">Must be calcualated given the other factors </t>
  </si>
  <si>
    <t xml:space="preserve">&lt;WACC is LOWER than R_u. So with more debt, more tax shield, lower WACC, you'll have a HIGHER NPV of the company. </t>
  </si>
  <si>
    <t xml:space="preserve">Ru is what is held constant no matter your capital structure </t>
  </si>
  <si>
    <t>Unlevered Return</t>
  </si>
  <si>
    <t xml:space="preserve">Company B has a higher % of Debt, so is more levered </t>
  </si>
  <si>
    <t xml:space="preserve">These are a function of the  SCALE of the company, and we can double or halve all of them and keep everything else in the problem the same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</si>
</sst>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9" fontId="0" fillId="0" borderId="0" xfId="0" applyNumberFormat="1"/>
    <xf numFmtId="164" fontId="0" fillId="0" borderId="0" xfId="0" applyNumberFormat="1"/>
    <xf numFmtId="0" fontId="2" fillId="0" borderId="0" xfId="0" applyFont="1"/>
    <xf numFmtId="9" fontId="0" fillId="0" borderId="0" xfId="3" applyFont="1"/>
    <xf numFmtId="164" fontId="0" fillId="0" borderId="0" xfId="3" applyNumberFormat="1" applyFont="1"/>
    <xf numFmtId="166" fontId="2" fillId="0" borderId="0" xfId="0" applyNumberFormat="1" applyFont="1"/>
    <xf numFmtId="2" fontId="0" fillId="0" borderId="0" xfId="0" applyNumberFormat="1"/>
    <xf numFmtId="0" fontId="2" fillId="0" borderId="1" xfId="0" applyFont="1" applyBorder="1"/>
    <xf numFmtId="0" fontId="3" fillId="2" borderId="0" xfId="0" applyFont="1" applyFill="1"/>
    <xf numFmtId="9" fontId="3" fillId="2" borderId="0" xfId="0" applyNumberFormat="1" applyFont="1" applyFill="1"/>
    <xf numFmtId="0" fontId="0" fillId="2" borderId="0" xfId="0" applyFill="1"/>
    <xf numFmtId="0" fontId="0" fillId="3" borderId="0" xfId="0" applyFill="1"/>
    <xf numFmtId="6" fontId="0" fillId="3" borderId="0" xfId="0" applyNumberFormat="1" applyFill="1"/>
    <xf numFmtId="165" fontId="0" fillId="3" borderId="1" xfId="1" applyNumberFormat="1" applyFont="1" applyFill="1" applyBorder="1"/>
    <xf numFmtId="166" fontId="0" fillId="3" borderId="0" xfId="2" applyNumberFormat="1" applyFont="1" applyFill="1"/>
    <xf numFmtId="166" fontId="0" fillId="3" borderId="1" xfId="2" applyNumberFormat="1" applyFont="1" applyFill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zoomScale="297" workbookViewId="0">
      <selection activeCell="D3" sqref="D3"/>
    </sheetView>
  </sheetViews>
  <sheetFormatPr baseColWidth="10" defaultColWidth="8.83203125" defaultRowHeight="15" x14ac:dyDescent="0.2"/>
  <cols>
    <col min="1" max="1" width="20.5" bestFit="1" customWidth="1"/>
    <col min="2" max="2" width="10.83203125" bestFit="1" customWidth="1"/>
    <col min="3" max="3" width="9.6640625" bestFit="1" customWidth="1"/>
  </cols>
  <sheetData>
    <row r="1" spans="1:4" x14ac:dyDescent="0.2">
      <c r="A1" t="s">
        <v>0</v>
      </c>
      <c r="B1" s="1">
        <v>0.02</v>
      </c>
    </row>
    <row r="2" spans="1:4" x14ac:dyDescent="0.2">
      <c r="A2" t="s">
        <v>23</v>
      </c>
      <c r="B2" s="1">
        <v>0.05</v>
      </c>
    </row>
    <row r="3" spans="1:4" x14ac:dyDescent="0.2">
      <c r="A3" t="s">
        <v>1</v>
      </c>
      <c r="B3" s="1">
        <f>B2-Risk_Free_Rate</f>
        <v>3.0000000000000002E-2</v>
      </c>
    </row>
    <row r="4" spans="1:4" x14ac:dyDescent="0.2">
      <c r="B4" s="1"/>
    </row>
    <row r="5" spans="1:4" x14ac:dyDescent="0.2">
      <c r="B5" s="8" t="s">
        <v>3</v>
      </c>
      <c r="C5" s="8" t="s">
        <v>4</v>
      </c>
    </row>
    <row r="6" spans="1:4" x14ac:dyDescent="0.2">
      <c r="A6" t="s">
        <v>2</v>
      </c>
      <c r="B6">
        <v>0.56999999999999995</v>
      </c>
      <c r="C6" s="7">
        <v>0.70666813888888869</v>
      </c>
      <c r="D6" t="s">
        <v>19</v>
      </c>
    </row>
    <row r="7" spans="1:4" x14ac:dyDescent="0.2">
      <c r="A7" t="s">
        <v>15</v>
      </c>
      <c r="B7" s="2">
        <f>B1+B6*B3</f>
        <v>3.7100000000000001E-2</v>
      </c>
      <c r="C7" s="2">
        <f>B1+C6*B3</f>
        <v>4.1200044166666658E-2</v>
      </c>
      <c r="D7" t="s">
        <v>16</v>
      </c>
    </row>
    <row r="8" spans="1:4" x14ac:dyDescent="0.2">
      <c r="A8" t="s">
        <v>13</v>
      </c>
      <c r="B8" s="2">
        <v>0</v>
      </c>
      <c r="C8" s="5">
        <v>0</v>
      </c>
      <c r="D8" t="s">
        <v>24</v>
      </c>
    </row>
    <row r="10" spans="1:4" x14ac:dyDescent="0.2">
      <c r="A10" s="12" t="s">
        <v>5</v>
      </c>
      <c r="B10" s="13">
        <v>80</v>
      </c>
      <c r="C10" s="13">
        <v>90</v>
      </c>
    </row>
    <row r="11" spans="1:4" x14ac:dyDescent="0.2">
      <c r="A11" s="12" t="s">
        <v>6</v>
      </c>
      <c r="B11" s="14">
        <v>10</v>
      </c>
      <c r="C11" s="14">
        <v>20</v>
      </c>
    </row>
    <row r="12" spans="1:4" x14ac:dyDescent="0.2">
      <c r="A12" s="12" t="s">
        <v>7</v>
      </c>
      <c r="B12" s="15">
        <f>B11*B10</f>
        <v>800</v>
      </c>
      <c r="C12" s="15">
        <f>C11*C10</f>
        <v>1800</v>
      </c>
    </row>
    <row r="13" spans="1:4" x14ac:dyDescent="0.2">
      <c r="A13" s="12"/>
      <c r="B13" s="12"/>
      <c r="C13" s="12"/>
    </row>
    <row r="14" spans="1:4" x14ac:dyDescent="0.2">
      <c r="A14" s="12" t="s">
        <v>8</v>
      </c>
      <c r="B14" s="15">
        <v>200</v>
      </c>
      <c r="C14" s="15">
        <v>900</v>
      </c>
    </row>
    <row r="15" spans="1:4" x14ac:dyDescent="0.2">
      <c r="A15" s="12" t="s">
        <v>9</v>
      </c>
      <c r="B15" s="16">
        <v>50</v>
      </c>
      <c r="C15" s="16">
        <v>50</v>
      </c>
    </row>
    <row r="16" spans="1:4" x14ac:dyDescent="0.2">
      <c r="A16" s="12" t="s">
        <v>10</v>
      </c>
      <c r="B16" s="15">
        <f>B14-B15</f>
        <v>150</v>
      </c>
      <c r="C16" s="15">
        <f>C14-C15</f>
        <v>850</v>
      </c>
      <c r="D16" s="12" t="s">
        <v>45</v>
      </c>
    </row>
    <row r="18" spans="1:4" x14ac:dyDescent="0.2">
      <c r="A18" s="3" t="s">
        <v>11</v>
      </c>
      <c r="B18" s="6">
        <f>B12+B16</f>
        <v>950</v>
      </c>
      <c r="C18" s="6">
        <f>C12+C16</f>
        <v>2650</v>
      </c>
    </row>
    <row r="20" spans="1:4" x14ac:dyDescent="0.2">
      <c r="A20" t="s">
        <v>12</v>
      </c>
      <c r="B20" s="4">
        <f>B12/B18</f>
        <v>0.84210526315789469</v>
      </c>
      <c r="C20" s="4">
        <f>C12/C18</f>
        <v>0.67924528301886788</v>
      </c>
    </row>
    <row r="21" spans="1:4" x14ac:dyDescent="0.2">
      <c r="A21" t="s">
        <v>17</v>
      </c>
      <c r="B21" s="4">
        <f>B16/B18</f>
        <v>0.15789473684210525</v>
      </c>
      <c r="C21" s="4">
        <f>C16/C18</f>
        <v>0.32075471698113206</v>
      </c>
      <c r="D21" t="s">
        <v>44</v>
      </c>
    </row>
    <row r="22" spans="1:4" x14ac:dyDescent="0.2">
      <c r="A22" s="3" t="s">
        <v>14</v>
      </c>
      <c r="B22" s="7">
        <f>B20*B6+B21*B8</f>
        <v>0.47999999999999993</v>
      </c>
      <c r="C22" s="7">
        <f>C20*C6+C21*C8</f>
        <v>0.48000099999999984</v>
      </c>
      <c r="D22" t="s">
        <v>18</v>
      </c>
    </row>
    <row r="23" spans="1:4" x14ac:dyDescent="0.2">
      <c r="A23" s="3" t="s">
        <v>43</v>
      </c>
      <c r="B23" s="7">
        <f>B20*B7</f>
        <v>3.1242105263157894E-2</v>
      </c>
      <c r="C23" s="7">
        <f>C20*C7</f>
        <v>2.7984935660377352E-2</v>
      </c>
      <c r="D23" t="s">
        <v>18</v>
      </c>
    </row>
    <row r="25" spans="1:4" x14ac:dyDescent="0.2">
      <c r="A25" t="s">
        <v>15</v>
      </c>
      <c r="B25" s="2">
        <f>B7</f>
        <v>3.7100000000000001E-2</v>
      </c>
      <c r="C25" s="2">
        <f>C7</f>
        <v>4.1200044166666658E-2</v>
      </c>
    </row>
    <row r="26" spans="1:4" x14ac:dyDescent="0.2">
      <c r="A26" t="s">
        <v>22</v>
      </c>
      <c r="B26">
        <f>Risk_Free_Rate+B8*Market_Risk_Premium</f>
        <v>0.02</v>
      </c>
      <c r="C26">
        <f>Risk_Free_Rate+C8*Market_Risk_Premium</f>
        <v>0.02</v>
      </c>
    </row>
    <row r="27" spans="1:4" x14ac:dyDescent="0.2">
      <c r="A27" t="s">
        <v>20</v>
      </c>
      <c r="B27" s="1">
        <v>0.35</v>
      </c>
      <c r="C27" s="1">
        <v>0.35</v>
      </c>
    </row>
    <row r="28" spans="1:4" x14ac:dyDescent="0.2">
      <c r="A28" t="s">
        <v>21</v>
      </c>
      <c r="B28" s="2">
        <f>B20*B25+B21*B26*(1-B27)</f>
        <v>3.3294736842105266E-2</v>
      </c>
      <c r="C28" s="2">
        <f>C20*C25+C21*C26*(1-C27)</f>
        <v>3.2154746981132069E-2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9BACC-E7C6-4F48-A10A-B6B5F43F2F7C}">
  <dimension ref="A8:E22"/>
  <sheetViews>
    <sheetView zoomScale="313" workbookViewId="0">
      <selection activeCell="D12" sqref="D12"/>
    </sheetView>
  </sheetViews>
  <sheetFormatPr baseColWidth="10" defaultRowHeight="15" x14ac:dyDescent="0.2"/>
  <cols>
    <col min="1" max="1" width="13.6640625" customWidth="1"/>
  </cols>
  <sheetData>
    <row r="8" spans="1:5" x14ac:dyDescent="0.2">
      <c r="A8" s="11" t="s">
        <v>42</v>
      </c>
      <c r="B8" s="11"/>
      <c r="C8" s="11"/>
      <c r="D8" s="11"/>
    </row>
    <row r="9" spans="1:5" x14ac:dyDescent="0.2">
      <c r="A9" s="9" t="s">
        <v>25</v>
      </c>
      <c r="B9" t="s">
        <v>28</v>
      </c>
      <c r="C9" t="s">
        <v>26</v>
      </c>
      <c r="D9" t="s">
        <v>27</v>
      </c>
      <c r="E9" t="s">
        <v>29</v>
      </c>
    </row>
    <row r="10" spans="1:5" x14ac:dyDescent="0.2">
      <c r="A10" s="10">
        <v>0.06</v>
      </c>
      <c r="B10">
        <v>0.7</v>
      </c>
      <c r="C10" s="1">
        <v>7.7142857142856583E-2</v>
      </c>
      <c r="D10">
        <v>0.3</v>
      </c>
      <c r="E10" s="1">
        <v>0.02</v>
      </c>
    </row>
    <row r="12" spans="1:5" x14ac:dyDescent="0.2">
      <c r="A12">
        <f>B10*C10+D10*E10</f>
        <v>5.9999999999999602E-2</v>
      </c>
    </row>
    <row r="13" spans="1:5" x14ac:dyDescent="0.2">
      <c r="A13" t="s">
        <v>20</v>
      </c>
      <c r="B13" s="1">
        <v>0.3</v>
      </c>
    </row>
    <row r="14" spans="1:5" x14ac:dyDescent="0.2">
      <c r="A14" t="s">
        <v>21</v>
      </c>
    </row>
    <row r="15" spans="1:5" x14ac:dyDescent="0.2">
      <c r="A15">
        <f>B10*C10+D10*E10*(1-B13)</f>
        <v>5.8199999999999606E-2</v>
      </c>
      <c r="B15" t="s">
        <v>41</v>
      </c>
    </row>
    <row r="17" spans="1:2" x14ac:dyDescent="0.2">
      <c r="A17" t="s">
        <v>30</v>
      </c>
    </row>
    <row r="18" spans="1:2" x14ac:dyDescent="0.2">
      <c r="A18" t="s">
        <v>31</v>
      </c>
      <c r="B18" t="s">
        <v>32</v>
      </c>
    </row>
    <row r="19" spans="1:2" x14ac:dyDescent="0.2">
      <c r="A19" t="s">
        <v>33</v>
      </c>
      <c r="B19" t="s">
        <v>34</v>
      </c>
    </row>
    <row r="20" spans="1:2" x14ac:dyDescent="0.2">
      <c r="A20" t="s">
        <v>35</v>
      </c>
      <c r="B20" t="s">
        <v>36</v>
      </c>
    </row>
    <row r="21" spans="1:2" x14ac:dyDescent="0.2">
      <c r="A21" t="s">
        <v>37</v>
      </c>
      <c r="B21" t="s">
        <v>38</v>
      </c>
    </row>
    <row r="22" spans="1:2" x14ac:dyDescent="0.2">
      <c r="A22" t="s">
        <v>39</v>
      </c>
      <c r="B2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Market_Risk_Premium</vt:lpstr>
      <vt:lpstr>Risk_Free_Rate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Hall</dc:creator>
  <cp:lastModifiedBy>Microsoft Office User</cp:lastModifiedBy>
  <dcterms:created xsi:type="dcterms:W3CDTF">2015-06-05T18:17:20Z</dcterms:created>
  <dcterms:modified xsi:type="dcterms:W3CDTF">2021-05-27T00:55:52Z</dcterms:modified>
</cp:coreProperties>
</file>